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<sst xmlns="http://schemas.openxmlformats.org/spreadsheetml/2006/main" count="177" uniqueCount="153">
  <si>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</si>
  <si>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</si>
  <si>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</si>
  <si>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</si>
  <si>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</si>
  <si>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</si>
  <si>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</si>
  <si>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</si>
  <si>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</si>
  <si>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</si>
  <si>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</si>
  <si>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</si>
  <si>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</si>
  <si>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</si>
  <si>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</si>
  <si>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</si>
  <si>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</si>
  <si>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</si>
  <si>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</si>
  <si>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</si>
  <si>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</si>
  <si>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</si>
  <si>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</si>
  <si>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</si>
  <si>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</si>
  <si>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</si>
  <si>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</si>
  <si>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</si>
  <si>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</si>
  <si>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</si>
  <si>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</si>
  <si>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</si>
  <si>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</si>
  <si>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</si>
  <si>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</si>
  <si>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</si>
  <si>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</si>
  <si>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</si>
  <si>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</si>
  <si>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</si>
  <si>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</si>
  <si>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</si>
  <si>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</si>
  <si>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</si>
  <si>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</si>
  <si>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</si>
  <si>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</si>
  <si>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</si>
  <si>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</si>
  <si>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</si>
  <si>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</si>
  <si>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</si>
  <si>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</si>
  <si>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</si>
  <si>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</si>
  <si>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</si>
  <si>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</si>
  <si>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</si>
  <si>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</si>
  <si>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</si>
  <si>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</si>
  <si>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</si>
  <si>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</si>
  <si>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</si>
  <si>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</si>
  <si>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</si>
  <si>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</si>
  <si>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</si>
  <si>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</si>
  <si>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</si>
  <si>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</si>
  <si>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</si>
  <si>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</si>
  <si>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</si>
  <si>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</si>
  <si>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</si>
  <si>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</si>
  <si>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</si>
  <si>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</si>
  <si>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</si>
  <si>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</si>
  <si>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</si>
  <si>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</si>
  <si>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</si>
  <si>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</si>
  <si>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</si>
  <si>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</si>
  <si>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</si>
  <si>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</si>
  <si>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</si>
  <si>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</si>
  <si>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</si>
  <si>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</si>
  <si>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</si>
  <si>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</si>
  <si>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</si>
  <si>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</si>
  <si>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</si>
  <si>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</si>
  <si>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</si>
  <si>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</si>
  <si>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</si>
  <si>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</si>
  <si>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</si>
  <si>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</si>
  <si>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</si>
  <si>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</si>
  <si>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</si>
  <si>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</si>
  <si>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</si>
  <si>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</si>
  <si>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</si>
  <si>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</si>
  <si>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</si>
  <si>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</si>
  <si>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</si>
  <si>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</si>
  <si>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</si>
  <si>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</si>
  <si>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</si>
  <si>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</si>
  <si>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</si>
  <si>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</si>
  <si>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</si>
  <si>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</si>
  <si>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</si>
  <si>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</si>
  <si>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</si>
  <si>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</si>
  <si>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</si>
  <si>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</si>
  <si>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</si>
  <si>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</si>
  <si>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</si>
  <si>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</si>
  <si>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</si>
  <si>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</si>
  <si>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</si>
  <si>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</si>
  <si>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</si>
  <si>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</si>
  <si>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</si>
  <si>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</si>
  <si>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Ю.Д. Максимчин</t>
  </si>
  <si>
    <t>Г.Я. Яценович</t>
  </si>
  <si>
    <t>(03431) 2-13-71</t>
  </si>
  <si>
    <t>(03431) 2-21-91</t>
  </si>
  <si>
    <t>inbox@gl.if.court.gov.ua</t>
  </si>
  <si>
    <t>31 грудня 2015 року</t>
  </si>
  <si>
    <t>2015 рік</t>
  </si>
  <si>
    <t>Галицький районний суд Івано-Франківської області</t>
  </si>
  <si>
    <t>77100. Івано-Франківська область</t>
  </si>
  <si>
    <t>м. Галич. вул. Караїмська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</si>
</sst>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0" fillId="31" borderId="8" applyNumberFormat="0" applyFont="0" applyAlignment="0" applyProtection="0"/>
    <xf numFmtId="0" fontId="55" fillId="29"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4"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1030</v>
      </c>
      <c r="D6" s="73">
        <f aca="true" t="shared" si="0" ref="D6:L6">SUM(D7,D10,D13,D14,D15,D18,D21,D22)</f>
        <v>711586.1500000004</v>
      </c>
      <c r="E6" s="73">
        <f t="shared" si="0"/>
        <v>931</v>
      </c>
      <c r="F6" s="73">
        <f t="shared" si="0"/>
        <v>580363.1500000007</v>
      </c>
      <c r="G6" s="73">
        <f t="shared" si="0"/>
        <v>0</v>
      </c>
      <c r="H6" s="73">
        <f t="shared" si="0"/>
        <v>0</v>
      </c>
      <c r="I6" s="73">
        <f t="shared" si="0"/>
        <v>0</v>
      </c>
      <c r="J6" s="73">
        <f t="shared" si="0"/>
        <v>0</v>
      </c>
      <c r="K6" s="73">
        <f t="shared" si="0"/>
        <v>141</v>
      </c>
      <c r="L6" s="73">
        <f t="shared" si="0"/>
        <v>94539.94</v>
      </c>
    </row>
    <row r="7" spans="1:12" ht="16.5" customHeight="1">
      <c r="A7" s="126">
        <v>2</v>
      </c>
      <c r="B7" s="129" t="s">
        <v>114</v>
      </c>
      <c r="C7" s="74">
        <v>360</v>
      </c>
      <c r="D7" s="74">
        <v>524623.150000001</v>
      </c>
      <c r="E7" s="74">
        <v>334</v>
      </c>
      <c r="F7" s="74">
        <v>431868.790000001</v>
      </c>
      <c r="G7" s="74"/>
      <c r="H7" s="74"/>
      <c r="I7" s="74"/>
      <c r="J7" s="74"/>
      <c r="K7" s="74">
        <v>43</v>
      </c>
      <c r="L7" s="74">
        <v>65307.94</v>
      </c>
    </row>
    <row r="8" spans="1:12" ht="16.5" customHeight="1">
      <c r="A8" s="126">
        <v>3</v>
      </c>
      <c r="B8" s="130" t="s">
        <v>115</v>
      </c>
      <c r="C8" s="74">
        <v>69</v>
      </c>
      <c r="D8" s="74">
        <v>212096.56</v>
      </c>
      <c r="E8" s="74">
        <v>70</v>
      </c>
      <c r="F8" s="74">
        <v>195900.09</v>
      </c>
      <c r="G8" s="74"/>
      <c r="H8" s="74"/>
      <c r="I8" s="74"/>
      <c r="J8" s="74"/>
      <c r="K8" s="74"/>
      <c r="L8" s="74"/>
    </row>
    <row r="9" spans="1:12" ht="16.5" customHeight="1">
      <c r="A9" s="126">
        <v>4</v>
      </c>
      <c r="B9" s="130" t="s">
        <v>116</v>
      </c>
      <c r="C9" s="74">
        <v>74</v>
      </c>
      <c r="D9" s="74">
        <v>94863.8</v>
      </c>
      <c r="E9" s="74">
        <v>73</v>
      </c>
      <c r="F9" s="74">
        <v>70955.46</v>
      </c>
      <c r="G9" s="74"/>
      <c r="H9" s="74"/>
      <c r="I9" s="74"/>
      <c r="J9" s="74"/>
      <c r="K9" s="74">
        <v>9</v>
      </c>
      <c r="L9" s="74">
        <v>8619.35</v>
      </c>
    </row>
    <row r="10" spans="1:12" ht="19.5" customHeight="1">
      <c r="A10" s="126">
        <v>5</v>
      </c>
      <c r="B10" s="129" t="s">
        <v>117</v>
      </c>
      <c r="C10" s="74">
        <v>225</v>
      </c>
      <c r="D10" s="74">
        <v>75028.7999999997</v>
      </c>
      <c r="E10" s="74">
        <v>136</v>
      </c>
      <c r="F10" s="74">
        <v>48180.1599999999</v>
      </c>
      <c r="G10" s="74"/>
      <c r="H10" s="74"/>
      <c r="I10" s="74"/>
      <c r="J10" s="74"/>
      <c r="K10" s="74">
        <v>94</v>
      </c>
      <c r="L10" s="74">
        <v>28501.2</v>
      </c>
    </row>
    <row r="11" spans="1:12" ht="19.5" customHeight="1">
      <c r="A11" s="126">
        <v>6</v>
      </c>
      <c r="B11" s="130" t="s">
        <v>118</v>
      </c>
      <c r="C11" s="74">
        <v>3</v>
      </c>
      <c r="D11" s="74">
        <v>3654</v>
      </c>
      <c r="E11" s="74">
        <v>3</v>
      </c>
      <c r="F11" s="74">
        <v>6090</v>
      </c>
      <c r="G11" s="74"/>
      <c r="H11" s="74"/>
      <c r="I11" s="74"/>
      <c r="J11" s="74"/>
      <c r="K11" s="74"/>
      <c r="L11" s="74"/>
    </row>
    <row r="12" spans="1:12" ht="19.5" customHeight="1">
      <c r="A12" s="126">
        <v>7</v>
      </c>
      <c r="B12" s="130" t="s">
        <v>119</v>
      </c>
      <c r="C12" s="74">
        <v>66</v>
      </c>
      <c r="D12" s="74">
        <v>33129.6</v>
      </c>
      <c r="E12" s="74">
        <v>43</v>
      </c>
      <c r="F12" s="74">
        <v>20582.72</v>
      </c>
      <c r="G12" s="74"/>
      <c r="H12" s="74"/>
      <c r="I12" s="74"/>
      <c r="J12" s="74"/>
      <c r="K12" s="74">
        <v>26</v>
      </c>
      <c r="L12" s="74">
        <v>12180</v>
      </c>
    </row>
    <row r="13" spans="1:12" ht="15" customHeight="1">
      <c r="A13" s="126">
        <v>8</v>
      </c>
      <c r="B13" s="129" t="s">
        <v>42</v>
      </c>
      <c r="C13" s="74">
        <v>167</v>
      </c>
      <c r="D13" s="74">
        <v>53104.7999999998</v>
      </c>
      <c r="E13" s="74">
        <v>167</v>
      </c>
      <c r="F13" s="74">
        <v>53070.7999999999</v>
      </c>
      <c r="G13" s="74"/>
      <c r="H13" s="74"/>
      <c r="I13" s="74"/>
      <c r="J13" s="74"/>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277</v>
      </c>
      <c r="D15" s="74">
        <v>58707.5999999998</v>
      </c>
      <c r="E15" s="74">
        <v>293</v>
      </c>
      <c r="F15" s="74">
        <v>47121.5999999999</v>
      </c>
      <c r="G15" s="74"/>
      <c r="H15" s="74"/>
      <c r="I15" s="74"/>
      <c r="J15" s="74"/>
      <c r="K15" s="74">
        <v>4</v>
      </c>
      <c r="L15" s="74">
        <v>730.8</v>
      </c>
    </row>
    <row r="16" spans="1:12" ht="21" customHeight="1">
      <c r="A16" s="126">
        <v>11</v>
      </c>
      <c r="B16" s="130" t="s">
        <v>118</v>
      </c>
      <c r="C16" s="74">
        <v>20</v>
      </c>
      <c r="D16" s="74">
        <v>22533</v>
      </c>
      <c r="E16" s="74">
        <v>37</v>
      </c>
      <c r="F16" s="74">
        <v>10109.4</v>
      </c>
      <c r="G16" s="74"/>
      <c r="H16" s="74"/>
      <c r="I16" s="74"/>
      <c r="J16" s="74"/>
      <c r="K16" s="74"/>
      <c r="L16" s="74"/>
    </row>
    <row r="17" spans="1:12" ht="21" customHeight="1">
      <c r="A17" s="126">
        <v>12</v>
      </c>
      <c r="B17" s="130" t="s">
        <v>119</v>
      </c>
      <c r="C17" s="74">
        <v>35</v>
      </c>
      <c r="D17" s="74">
        <v>9013.20000000001</v>
      </c>
      <c r="E17" s="74">
        <v>35</v>
      </c>
      <c r="F17" s="74">
        <v>9846.2</v>
      </c>
      <c r="G17" s="74"/>
      <c r="H17" s="74"/>
      <c r="I17" s="74"/>
      <c r="J17" s="74"/>
      <c r="K17" s="74">
        <v>2</v>
      </c>
      <c r="L17" s="74">
        <v>487.2</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1</v>
      </c>
      <c r="D21" s="74">
        <v>121.8</v>
      </c>
      <c r="E21" s="74">
        <v>1</v>
      </c>
      <c r="F21" s="74">
        <v>121.8</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49</v>
      </c>
      <c r="D34" s="73">
        <f aca="true" t="shared" si="3" ref="D34:L34">SUM(D35,D42,D43,D44)</f>
        <v>10206.84</v>
      </c>
      <c r="E34" s="73">
        <f t="shared" si="3"/>
        <v>41</v>
      </c>
      <c r="F34" s="73">
        <f t="shared" si="3"/>
        <v>7909.16</v>
      </c>
      <c r="G34" s="73">
        <f t="shared" si="3"/>
        <v>0</v>
      </c>
      <c r="H34" s="73">
        <f t="shared" si="3"/>
        <v>0</v>
      </c>
      <c r="I34" s="73">
        <f t="shared" si="3"/>
        <v>0</v>
      </c>
      <c r="J34" s="73">
        <f t="shared" si="3"/>
        <v>0</v>
      </c>
      <c r="K34" s="73">
        <f t="shared" si="3"/>
        <v>8</v>
      </c>
      <c r="L34" s="73">
        <f t="shared" si="3"/>
        <v>2241.12</v>
      </c>
    </row>
    <row r="35" spans="1:12" ht="24" customHeight="1">
      <c r="A35" s="126">
        <v>30</v>
      </c>
      <c r="B35" s="129" t="s">
        <v>131</v>
      </c>
      <c r="C35" s="74">
        <f>SUM(C36,C39)</f>
        <v>49</v>
      </c>
      <c r="D35" s="74">
        <f aca="true" t="shared" si="4" ref="D35:L35">SUM(D36,D39)</f>
        <v>10206.84</v>
      </c>
      <c r="E35" s="74">
        <f t="shared" si="4"/>
        <v>41</v>
      </c>
      <c r="F35" s="74">
        <f t="shared" si="4"/>
        <v>7909.16</v>
      </c>
      <c r="G35" s="74">
        <f t="shared" si="4"/>
        <v>0</v>
      </c>
      <c r="H35" s="74">
        <f t="shared" si="4"/>
        <v>0</v>
      </c>
      <c r="I35" s="74">
        <f t="shared" si="4"/>
        <v>0</v>
      </c>
      <c r="J35" s="74">
        <f t="shared" si="4"/>
        <v>0</v>
      </c>
      <c r="K35" s="74">
        <f t="shared" si="4"/>
        <v>8</v>
      </c>
      <c r="L35" s="74">
        <f t="shared" si="4"/>
        <v>2241.12</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49</v>
      </c>
      <c r="D39" s="74">
        <v>10206.84</v>
      </c>
      <c r="E39" s="74">
        <v>41</v>
      </c>
      <c r="F39" s="74">
        <v>7909.16</v>
      </c>
      <c r="G39" s="74"/>
      <c r="H39" s="74"/>
      <c r="I39" s="74"/>
      <c r="J39" s="74"/>
      <c r="K39" s="74">
        <v>8</v>
      </c>
      <c r="L39" s="74">
        <v>2241.12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16</v>
      </c>
      <c r="D41" s="74">
        <v>7795.2</v>
      </c>
      <c r="E41" s="74">
        <v>12</v>
      </c>
      <c r="F41" s="74">
        <v>5604.4</v>
      </c>
      <c r="G41" s="74"/>
      <c r="H41" s="74"/>
      <c r="I41" s="74"/>
      <c r="J41" s="74"/>
      <c r="K41" s="74">
        <v>4</v>
      </c>
      <c r="L41" s="74">
        <v>1948.8</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16</v>
      </c>
      <c r="D45" s="73">
        <f aca="true" t="shared" si="5" ref="D45:L45">SUM(D46:D51)</f>
        <v>147.97000000000003</v>
      </c>
      <c r="E45" s="73">
        <f t="shared" si="5"/>
        <v>16</v>
      </c>
      <c r="F45" s="73">
        <f t="shared" si="5"/>
        <v>151.54000000000002</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v>
      </c>
      <c r="D46" s="74">
        <v>69.43</v>
      </c>
      <c r="E46" s="74">
        <v>1</v>
      </c>
      <c r="F46" s="74">
        <v>73</v>
      </c>
      <c r="G46" s="74"/>
      <c r="H46" s="74"/>
      <c r="I46" s="74"/>
      <c r="J46" s="74"/>
      <c r="K46" s="74"/>
      <c r="L46" s="74"/>
    </row>
    <row r="47" spans="1:12" ht="21" customHeight="1">
      <c r="A47" s="126">
        <v>42</v>
      </c>
      <c r="B47" s="129" t="s">
        <v>21</v>
      </c>
      <c r="C47" s="74">
        <v>15</v>
      </c>
      <c r="D47" s="74">
        <v>78.54</v>
      </c>
      <c r="E47" s="74">
        <v>15</v>
      </c>
      <c r="F47" s="74">
        <v>78.54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439</v>
      </c>
      <c r="D52" s="73">
        <v>42508.1999999999</v>
      </c>
      <c r="E52" s="73">
        <v>187</v>
      </c>
      <c r="F52" s="73">
        <v>19470.3</v>
      </c>
      <c r="G52" s="73"/>
      <c r="H52" s="73"/>
      <c r="I52" s="73">
        <v>439</v>
      </c>
      <c r="J52" s="73">
        <v>42508.1999999999</v>
      </c>
      <c r="K52" s="74"/>
      <c r="L52" s="73"/>
    </row>
    <row r="53" spans="1:12" ht="15">
      <c r="A53" s="126">
        <v>48</v>
      </c>
      <c r="B53" s="127" t="s">
        <v>129</v>
      </c>
      <c r="C53" s="73">
        <f aca="true" t="shared" si="6" ref="C53:L53">SUM(C6,C25,C34,C45,C52)</f>
        <v>1534</v>
      </c>
      <c r="D53" s="73">
        <f t="shared" si="6"/>
        <v>764449.1600000003</v>
      </c>
      <c r="E53" s="73">
        <f t="shared" si="6"/>
        <v>1175</v>
      </c>
      <c r="F53" s="100">
        <f t="shared" si="6"/>
        <v>607894.1500000008</v>
      </c>
      <c r="G53" s="73">
        <f t="shared" si="6"/>
        <v>0</v>
      </c>
      <c r="H53" s="73">
        <f t="shared" si="6"/>
        <v>0</v>
      </c>
      <c r="I53" s="73">
        <f t="shared" si="6"/>
        <v>439</v>
      </c>
      <c r="J53" s="73">
        <f t="shared" si="6"/>
        <v>42508.1999999999</v>
      </c>
      <c r="K53" s="73">
        <f t="shared" si="6"/>
        <v>149</v>
      </c>
      <c r="L53" s="73">
        <f t="shared" si="6"/>
        <v>96781.06</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&amp;L74BA5AC8&amp;CФорма № 10 (судовий збір), Підрозділ: Галицький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107</v>
      </c>
      <c r="F5" s="57">
        <f>SUM(F6:F31)</f>
        <v>69891.70999999999</v>
      </c>
    </row>
    <row r="6" spans="1:6" s="3" customFormat="1" ht="19.5" customHeight="1">
      <c r="A6" s="72">
        <v>2</v>
      </c>
      <c r="B6" s="145" t="s">
        <v>80</v>
      </c>
      <c r="C6" s="146"/>
      <c r="D6" s="147"/>
      <c r="E6" s="55">
        <v>6</v>
      </c>
      <c r="F6" s="76">
        <v>1339.8</v>
      </c>
    </row>
    <row r="7" spans="1:6" s="3" customFormat="1" ht="21.75" customHeight="1">
      <c r="A7" s="72">
        <v>3</v>
      </c>
      <c r="B7" s="145" t="s">
        <v>78</v>
      </c>
      <c r="C7" s="146"/>
      <c r="D7" s="147"/>
      <c r="E7" s="55"/>
      <c r="F7" s="56"/>
    </row>
    <row r="8" spans="1:6" s="3" customFormat="1" ht="15.75" customHeight="1">
      <c r="A8" s="72">
        <v>4</v>
      </c>
      <c r="B8" s="145" t="s">
        <v>34</v>
      </c>
      <c r="C8" s="146"/>
      <c r="D8" s="147"/>
      <c r="E8" s="55">
        <v>58</v>
      </c>
      <c r="F8" s="56">
        <v>13885.2</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2</v>
      </c>
      <c r="F11" s="56">
        <v>624.6</v>
      </c>
    </row>
    <row r="12" spans="1:6" s="3" customFormat="1" ht="16.5" customHeight="1">
      <c r="A12" s="72">
        <v>8</v>
      </c>
      <c r="B12" s="82" t="s">
        <v>36</v>
      </c>
      <c r="C12" s="83"/>
      <c r="D12" s="84"/>
      <c r="E12" s="55"/>
      <c r="F12" s="56"/>
    </row>
    <row r="13" spans="1:6" s="3" customFormat="1" ht="15.75" customHeight="1">
      <c r="A13" s="72">
        <v>9</v>
      </c>
      <c r="B13" s="82" t="s">
        <v>37</v>
      </c>
      <c r="C13" s="83"/>
      <c r="D13" s="84"/>
      <c r="E13" s="55">
        <v>11</v>
      </c>
      <c r="F13" s="56">
        <v>18243.61</v>
      </c>
    </row>
    <row r="14" spans="1:6" s="3" customFormat="1" ht="27" customHeight="1">
      <c r="A14" s="72">
        <v>10</v>
      </c>
      <c r="B14" s="145" t="s">
        <v>82</v>
      </c>
      <c r="C14" s="146"/>
      <c r="D14" s="147"/>
      <c r="E14" s="55"/>
      <c r="F14" s="56"/>
    </row>
    <row r="15" spans="1:6" s="3" customFormat="1" ht="21" customHeight="1">
      <c r="A15" s="72">
        <v>11</v>
      </c>
      <c r="B15" s="82" t="s">
        <v>9</v>
      </c>
      <c r="C15" s="83"/>
      <c r="D15" s="84"/>
      <c r="E15" s="55">
        <v>7</v>
      </c>
      <c r="F15" s="56">
        <v>1193.64</v>
      </c>
    </row>
    <row r="16" spans="1:6" s="3" customFormat="1" ht="19.5" customHeight="1">
      <c r="A16" s="72">
        <v>12</v>
      </c>
      <c r="B16" s="82" t="s">
        <v>38</v>
      </c>
      <c r="C16" s="83"/>
      <c r="D16" s="84"/>
      <c r="E16" s="55">
        <v>2</v>
      </c>
      <c r="F16" s="56">
        <v>487.2</v>
      </c>
    </row>
    <row r="17" spans="1:6" s="3" customFormat="1" ht="24" customHeight="1">
      <c r="A17" s="72">
        <v>13</v>
      </c>
      <c r="B17" s="143" t="s">
        <v>10</v>
      </c>
      <c r="C17" s="143"/>
      <c r="D17" s="143"/>
      <c r="E17" s="55">
        <v>1</v>
      </c>
      <c r="F17" s="56">
        <v>243.6</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v>1</v>
      </c>
      <c r="F25" s="56">
        <v>73.08</v>
      </c>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19</v>
      </c>
      <c r="F29" s="56">
        <v>33800.98</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&amp;L74BA5AC8&amp;CФорма № 10 (судовий збір), Підрозділ: Галицький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41</v>
      </c>
      <c r="F4" s="133">
        <f>SUM(F5:F20)</f>
        <v>23235.35</v>
      </c>
    </row>
    <row r="5" spans="1:6" ht="20.25" customHeight="1">
      <c r="A5" s="106">
        <v>2</v>
      </c>
      <c r="B5" s="157" t="s">
        <v>97</v>
      </c>
      <c r="C5" s="158"/>
      <c r="D5" s="159"/>
      <c r="E5" s="55">
        <v>3</v>
      </c>
      <c r="F5" s="76">
        <v>1218</v>
      </c>
    </row>
    <row r="6" spans="1:6" ht="28.5" customHeight="1">
      <c r="A6" s="106">
        <v>3</v>
      </c>
      <c r="B6" s="157" t="s">
        <v>98</v>
      </c>
      <c r="C6" s="158"/>
      <c r="D6" s="159"/>
      <c r="E6" s="55">
        <v>1</v>
      </c>
      <c r="F6" s="76">
        <v>487.2</v>
      </c>
    </row>
    <row r="7" spans="1:6" ht="20.25" customHeight="1">
      <c r="A7" s="106">
        <v>4</v>
      </c>
      <c r="B7" s="157" t="s">
        <v>99</v>
      </c>
      <c r="C7" s="158"/>
      <c r="D7" s="159"/>
      <c r="E7" s="55">
        <v>22</v>
      </c>
      <c r="F7" s="76">
        <v>10231.2</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1</v>
      </c>
      <c r="F10" s="76">
        <v>3699.37</v>
      </c>
    </row>
    <row r="11" spans="1:6" ht="26.25" customHeight="1">
      <c r="A11" s="106">
        <v>8</v>
      </c>
      <c r="B11" s="157" t="s">
        <v>103</v>
      </c>
      <c r="C11" s="158"/>
      <c r="D11" s="159"/>
      <c r="E11" s="55">
        <v>1</v>
      </c>
      <c r="F11" s="76">
        <v>487.2</v>
      </c>
    </row>
    <row r="12" spans="1:6" ht="29.25" customHeight="1">
      <c r="A12" s="106">
        <v>9</v>
      </c>
      <c r="B12" s="157" t="s">
        <v>82</v>
      </c>
      <c r="C12" s="158"/>
      <c r="D12" s="159"/>
      <c r="E12" s="55"/>
      <c r="F12" s="76"/>
    </row>
    <row r="13" spans="1:6" ht="20.25" customHeight="1">
      <c r="A13" s="106">
        <v>10</v>
      </c>
      <c r="B13" s="157" t="s">
        <v>104</v>
      </c>
      <c r="C13" s="158"/>
      <c r="D13" s="159"/>
      <c r="E13" s="55">
        <v>8</v>
      </c>
      <c r="F13" s="76">
        <v>3654</v>
      </c>
    </row>
    <row r="14" spans="1:6" ht="25.5" customHeight="1">
      <c r="A14" s="106">
        <v>11</v>
      </c>
      <c r="B14" s="157" t="s">
        <v>105</v>
      </c>
      <c r="C14" s="158"/>
      <c r="D14" s="159"/>
      <c r="E14" s="55">
        <v>1</v>
      </c>
      <c r="F14" s="76">
        <v>487.2</v>
      </c>
    </row>
    <row r="15" spans="1:6" ht="20.25" customHeight="1">
      <c r="A15" s="106">
        <v>12</v>
      </c>
      <c r="B15" s="157" t="s">
        <v>106</v>
      </c>
      <c r="C15" s="158"/>
      <c r="D15" s="159"/>
      <c r="E15" s="55">
        <v>3</v>
      </c>
      <c r="F15" s="76">
        <v>1461.6</v>
      </c>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v>1</v>
      </c>
      <c r="F19" s="76">
        <v>1509.58</v>
      </c>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146</v>
      </c>
      <c r="D28" s="160"/>
      <c r="E28" s="96"/>
      <c r="I28" s="120"/>
      <c r="J28" s="120"/>
      <c r="K28" s="120"/>
    </row>
    <row r="29" spans="1:11" ht="19.5" customHeight="1">
      <c r="A29" s="121"/>
      <c r="B29" s="71" t="s">
        <v>93</v>
      </c>
      <c r="C29" s="160" t="s">
        <v>147</v>
      </c>
      <c r="D29" s="160"/>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&amp;L74BA5AC8&amp;CФорма № 10 (судовий збір), Підрозділ: Галицький районний суд Івано-Франківської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10</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&amp;L74BA5AC8&amp;C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2015-12-10T14:29:27Z</cp:lastPrinted>
  <dcterms:created xsi:type="dcterms:W3CDTF">2015-09-09T10:27:37Z</dcterms:created>
  <dcterms:modified xsi:type="dcterms:W3CDTF">2015-12-31T08:20:04Z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збір)_00341_4.2015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74BA5AC8</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