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<sst xmlns="http://schemas.openxmlformats.org/spreadsheetml/2006/main" count="316" uniqueCount="255">
  <si>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</si>
  <si>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</si>
  <si>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</si>
  <si>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</si>
  <si>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</si>
  <si>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</si>
  <si>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</si>
  <si>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</si>
  <si>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</si>
  <si>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</si>
  <si>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</si>
  <si>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</si>
  <si>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</si>
  <si>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</si>
  <si>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</si>
  <si>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</si>
  <si>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</si>
  <si>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</si>
  <si>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</si>
  <si>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</si>
  <si>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</si>
  <si>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</si>
  <si>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</si>
  <si>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</si>
  <si>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</si>
  <si>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</si>
  <si>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</si>
  <si>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</si>
  <si>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</si>
  <si>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</si>
  <si>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</si>
  <si>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</si>
  <si>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</si>
  <si>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</si>
  <si>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</si>
  <si>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</si>
  <si>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</si>
  <si>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</si>
  <si>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</si>
  <si>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</si>
  <si>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</si>
  <si>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</si>
  <si>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</si>
  <si>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</si>
  <si>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</si>
  <si>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</si>
  <si>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</si>
  <si>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</si>
  <si>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</si>
  <si>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</si>
  <si>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</si>
  <si>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</si>
  <si>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</si>
  <si>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</si>
  <si>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</si>
  <si>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</si>
  <si>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</si>
  <si>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</si>
  <si>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</si>
  <si>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</si>
  <si>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</si>
  <si>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</si>
  <si>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</si>
  <si>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</si>
  <si>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</si>
  <si>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</si>
  <si>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</si>
  <si>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</si>
  <si>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</si>
  <si>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</si>
  <si>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</si>
  <si>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</si>
  <si>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</si>
  <si>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</si>
  <si>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</si>
  <si>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</si>
  <si>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</si>
  <si>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</si>
  <si>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</si>
  <si>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</si>
  <si>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</si>
  <si>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</si>
  <si>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</si>
  <si>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</si>
  <si>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</si>
  <si>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</si>
  <si>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</si>
  <si>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</si>
  <si>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</si>
  <si>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</si>
  <si>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</si>
  <si>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</si>
  <si>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</si>
  <si>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</si>
  <si>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</si>
  <si>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</si>
  <si>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</si>
  <si>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</si>
  <si>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</si>
  <si>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</si>
  <si>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</si>
  <si>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</si>
  <si>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</si>
  <si>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</si>
  <si>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</si>
  <si>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</si>
  <si>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</si>
  <si>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</si>
  <si>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</si>
  <si>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</si>
  <si>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</si>
  <si>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</si>
  <si>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</si>
  <si>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</si>
  <si>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</si>
  <si>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</si>
  <si>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</si>
  <si>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</si>
  <si>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</si>
  <si>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</si>
  <si>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</si>
  <si>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</si>
  <si>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</si>
  <si>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</si>
  <si>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</si>
  <si>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</si>
  <si>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</si>
  <si>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</si>
  <si>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</si>
  <si>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</si>
  <si>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</si>
  <si>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</si>
  <si>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</si>
  <si>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</si>
  <si>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</si>
  <si>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</si>
  <si>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</si>
  <si>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</si>
  <si>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</si>
  <si>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</si>
  <si>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</si>
  <si>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</si>
  <si>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</si>
  <si>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</si>
  <si>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</si>
  <si>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</si>
  <si>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</si>
  <si>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</si>
  <si>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</si>
  <si>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</si>
  <si>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</si>
  <si>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</si>
  <si>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</si>
  <si>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</si>
  <si>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</si>
  <si>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</si>
  <si>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</si>
  <si>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</si>
  <si>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</si>
  <si>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</si>
  <si>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</si>
  <si>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</si>
  <si>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</si>
  <si>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</si>
  <si>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</si>
  <si>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</si>
  <si>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</si>
  <si>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</si>
  <si>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</si>
  <si>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</si>
  <si>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</si>
  <si>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</si>
  <si>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</si>
  <si>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</si>
  <si>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</si>
  <si>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</si>
  <si>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</si>
  <si>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</si>
  <si>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</si>
  <si>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</si>
  <si>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</si>
  <si>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</si>
  <si>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</si>
  <si>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</si>
  <si>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</si>
  <si>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</si>
  <si>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</si>
  <si>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</si>
  <si>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</si>
  <si>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</si>
  <si>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</si>
  <si>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</si>
  <si>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</si>
  <si>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</si>
  <si>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</si>
  <si>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</si>
  <si>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</si>
  <si>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</si>
  <si>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</si>
  <si>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</si>
  <si>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</si>
  <si>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</si>
  <si>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</si>
  <si>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</si>
  <si>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</si>
  <si>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</si>
  <si>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</si>
  <si>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</si>
  <si>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</si>
  <si>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</si>
  <si>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</si>
  <si>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</si>
  <si>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</si>
  <si>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</si>
  <si>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</si>
  <si>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</si>
  <si>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</si>
  <si>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</si>
  <si>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</si>
  <si>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</si>
  <si>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</si>
  <si>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</si>
  <si>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</si>
  <si>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</si>
  <si>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</si>
  <si>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</si>
  <si>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</si>
  <si>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</si>
  <si>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</si>
  <si>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</si>
  <si>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</si>
  <si>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</si>
  <si>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</si>
  <si>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</si>
  <si>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</si>
  <si>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</si>
  <si>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</si>
  <si>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</si>
  <si>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</si>
  <si>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</si>
  <si>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</si>
  <si>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</si>
  <si>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</si>
  <si>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</si>
  <si>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Ю.Д.Максимчин</t>
  </si>
  <si>
    <t>О.І. Єрошенко</t>
  </si>
  <si>
    <t>(03431) 2-13-71</t>
  </si>
  <si>
    <t>(03431) 2-21-91</t>
  </si>
  <si>
    <t>inbox@gl.if.court.gov.ua</t>
  </si>
  <si>
    <t>30 грудня 2016 року</t>
  </si>
  <si>
    <t>2016 рік</t>
  </si>
  <si>
    <t>Галицький районний суд Івано-Франківської області</t>
  </si>
  <si>
    <t xml:space="preserve">Місцезнаходження: </t>
  </si>
  <si>
    <t>77100, Івано-Франківська область,м. Галич</t>
  </si>
  <si>
    <t>вул. Караїмська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</si>
</sst>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69</v>
      </c>
      <c r="F10" s="157">
        <v>69</v>
      </c>
      <c r="G10" s="157">
        <v>68</v>
      </c>
      <c r="H10" s="157">
        <v>3</v>
      </c>
      <c r="I10" s="157"/>
      <c r="J10" s="157"/>
      <c r="K10" s="157">
        <v>65</v>
      </c>
      <c r="L10" s="157"/>
      <c r="M10" s="168">
        <v>1</v>
      </c>
      <c r="N10" s="163">
        <v>1</v>
      </c>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10</v>
      </c>
      <c r="F15" s="157">
        <v>10</v>
      </c>
      <c r="G15" s="157">
        <v>9</v>
      </c>
      <c r="H15" s="157"/>
      <c r="I15" s="157"/>
      <c r="J15" s="157">
        <v>3</v>
      </c>
      <c r="K15" s="157">
        <v>6</v>
      </c>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2</v>
      </c>
      <c r="F18" s="157">
        <v>2</v>
      </c>
      <c r="G18" s="157">
        <v>2</v>
      </c>
      <c r="H18" s="157" t="s">
        <v>146</v>
      </c>
      <c r="I18" s="157" t="s">
        <v>146</v>
      </c>
      <c r="J18" s="157"/>
      <c r="K18" s="157">
        <v>2</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8</v>
      </c>
      <c r="F21" s="157">
        <v>8</v>
      </c>
      <c r="G21" s="157">
        <v>7</v>
      </c>
      <c r="H21" s="157"/>
      <c r="I21" s="157"/>
      <c r="J21" s="157">
        <v>3</v>
      </c>
      <c r="K21" s="157">
        <v>4</v>
      </c>
      <c r="L21" s="157"/>
      <c r="M21" s="157">
        <v>1</v>
      </c>
      <c r="N21" s="157" t="s">
        <v>146</v>
      </c>
      <c r="O21" s="111">
        <f t="shared" si="0"/>
        <v>0</v>
      </c>
      <c r="P21" s="24"/>
      <c r="Q21" s="77"/>
      <c r="R21" s="77"/>
      <c r="S21" s="77"/>
    </row>
    <row r="22" spans="1:19" ht="30" customHeight="1">
      <c r="A22" s="90">
        <v>13</v>
      </c>
      <c r="B22" s="63"/>
      <c r="C22" s="198" t="s">
        <v>139</v>
      </c>
      <c r="D22" s="198"/>
      <c r="E22" s="157">
        <v>1</v>
      </c>
      <c r="F22" s="157">
        <v>1</v>
      </c>
      <c r="G22" s="157">
        <v>1</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80</v>
      </c>
      <c r="F23" s="157">
        <f>F10+F12+F15+F22</f>
        <v>80</v>
      </c>
      <c r="G23" s="157">
        <f>G10+G12+G15+G22</f>
        <v>78</v>
      </c>
      <c r="H23" s="157">
        <f>H10+H15</f>
        <v>3</v>
      </c>
      <c r="I23" s="157">
        <f>I10+I15</f>
        <v>0</v>
      </c>
      <c r="J23" s="157">
        <f>J10+J12+J15</f>
        <v>3</v>
      </c>
      <c r="K23" s="157">
        <f>K10+K12+K15</f>
        <v>71</v>
      </c>
      <c r="L23" s="157">
        <f>L10+L12+L15+L22</f>
        <v>0</v>
      </c>
      <c r="M23" s="157">
        <f>M10+M12+M15+M22</f>
        <v>2</v>
      </c>
      <c r="N23" s="157">
        <f>N10</f>
        <v>1</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76</v>
      </c>
      <c r="G31" s="167">
        <v>65</v>
      </c>
      <c r="H31" s="167">
        <v>47</v>
      </c>
      <c r="I31" s="167">
        <v>41</v>
      </c>
      <c r="J31" s="167">
        <v>26</v>
      </c>
      <c r="K31" s="167">
        <v>1</v>
      </c>
      <c r="L31" s="167">
        <v>5</v>
      </c>
      <c r="M31" s="167"/>
      <c r="N31" s="167">
        <v>29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&amp;LE3E5FDF2&amp;CФорма № 2-А, Підрозділ: Галицький районний суд Івано-Франківської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3</v>
      </c>
      <c r="D9" s="163">
        <v>6</v>
      </c>
      <c r="E9" s="163">
        <v>6</v>
      </c>
      <c r="F9" s="163">
        <v>5</v>
      </c>
      <c r="G9" s="163">
        <v>5</v>
      </c>
      <c r="H9" s="163"/>
      <c r="I9" s="163"/>
      <c r="J9" s="163">
        <v>1</v>
      </c>
      <c r="K9" s="162">
        <v>3</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v>
      </c>
      <c r="D10" s="163">
        <v>6</v>
      </c>
      <c r="E10" s="163">
        <v>6</v>
      </c>
      <c r="F10" s="163">
        <v>5</v>
      </c>
      <c r="G10" s="163">
        <v>5</v>
      </c>
      <c r="H10" s="163"/>
      <c r="I10" s="163"/>
      <c r="J10" s="163">
        <v>1</v>
      </c>
      <c r="K10" s="162">
        <v>3</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8</v>
      </c>
      <c r="E12" s="163">
        <v>4</v>
      </c>
      <c r="F12" s="163">
        <v>2</v>
      </c>
      <c r="G12" s="163">
        <v>2</v>
      </c>
      <c r="H12" s="163"/>
      <c r="I12" s="163"/>
      <c r="J12" s="163">
        <v>2</v>
      </c>
      <c r="K12" s="162">
        <v>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8</v>
      </c>
      <c r="E24" s="163">
        <v>4</v>
      </c>
      <c r="F24" s="163">
        <v>2</v>
      </c>
      <c r="G24" s="163">
        <v>2</v>
      </c>
      <c r="H24" s="163"/>
      <c r="I24" s="163"/>
      <c r="J24" s="163">
        <v>2</v>
      </c>
      <c r="K24" s="162">
        <v>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8</v>
      </c>
      <c r="E25" s="163">
        <v>4</v>
      </c>
      <c r="F25" s="163">
        <v>2</v>
      </c>
      <c r="G25" s="163">
        <v>2</v>
      </c>
      <c r="H25" s="163"/>
      <c r="I25" s="163"/>
      <c r="J25" s="163">
        <v>2</v>
      </c>
      <c r="K25" s="162">
        <v>4</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v>1</v>
      </c>
      <c r="F43" s="163">
        <v>1</v>
      </c>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8</v>
      </c>
      <c r="D88" s="163">
        <v>49</v>
      </c>
      <c r="E88" s="163">
        <v>35</v>
      </c>
      <c r="F88" s="163">
        <v>33</v>
      </c>
      <c r="G88" s="163">
        <v>19</v>
      </c>
      <c r="H88" s="163"/>
      <c r="I88" s="163"/>
      <c r="J88" s="163">
        <v>2</v>
      </c>
      <c r="K88" s="162">
        <v>22</v>
      </c>
      <c r="L88" s="163"/>
      <c r="M88" s="163">
        <v>85144</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8</v>
      </c>
      <c r="D95" s="163">
        <v>49</v>
      </c>
      <c r="E95" s="163">
        <v>35</v>
      </c>
      <c r="F95" s="163">
        <v>33</v>
      </c>
      <c r="G95" s="163">
        <v>19</v>
      </c>
      <c r="H95" s="163"/>
      <c r="I95" s="163"/>
      <c r="J95" s="163">
        <v>2</v>
      </c>
      <c r="K95" s="162">
        <v>22</v>
      </c>
      <c r="L95" s="163"/>
      <c r="M95" s="163">
        <v>85144</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2</v>
      </c>
      <c r="D97" s="163">
        <v>2</v>
      </c>
      <c r="E97" s="163">
        <v>4</v>
      </c>
      <c r="F97" s="163">
        <v>4</v>
      </c>
      <c r="G97" s="163">
        <v>4</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c r="G103" s="163"/>
      <c r="H103" s="163"/>
      <c r="I103" s="163">
        <v>1</v>
      </c>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c r="G108" s="163"/>
      <c r="H108" s="163"/>
      <c r="I108" s="163">
        <v>1</v>
      </c>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11</v>
      </c>
      <c r="D114" s="164">
        <f aca="true" t="shared" si="0" ref="D114:O114">SUM(D8,D9,D12,D29,D30,D43,D49,D52,D79,D88,D103,D109,D113)</f>
        <v>65</v>
      </c>
      <c r="E114" s="164">
        <f t="shared" si="0"/>
        <v>47</v>
      </c>
      <c r="F114" s="164">
        <f t="shared" si="0"/>
        <v>41</v>
      </c>
      <c r="G114" s="164">
        <f t="shared" si="0"/>
        <v>26</v>
      </c>
      <c r="H114" s="164">
        <f t="shared" si="0"/>
        <v>0</v>
      </c>
      <c r="I114" s="164">
        <f t="shared" si="0"/>
        <v>1</v>
      </c>
      <c r="J114" s="164">
        <f t="shared" si="0"/>
        <v>5</v>
      </c>
      <c r="K114" s="164">
        <f t="shared" si="0"/>
        <v>29</v>
      </c>
      <c r="L114" s="164">
        <f t="shared" si="0"/>
        <v>0</v>
      </c>
      <c r="M114" s="164">
        <f t="shared" si="0"/>
        <v>85144</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&amp;LE3E5FDF2&amp;CФорма № 2-А, Підрозділ: Галицький районний суд Івано-Франківської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v>1</v>
      </c>
      <c r="G10" s="158"/>
      <c r="H10" s="158"/>
      <c r="I10" s="159">
        <v>1</v>
      </c>
      <c r="J10" s="159"/>
      <c r="K10" s="159"/>
      <c r="L10" s="159">
        <v>1</v>
      </c>
      <c r="M10" s="159">
        <v>1</v>
      </c>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1</v>
      </c>
      <c r="G15" s="161">
        <f>SUM(G10:G14)</f>
        <v>0</v>
      </c>
      <c r="H15" s="161">
        <f>SUM(H10:H14)</f>
        <v>0</v>
      </c>
      <c r="I15" s="161">
        <f aca="true" t="shared" si="0" ref="I15:O15">SUM(I10:I14)</f>
        <v>1</v>
      </c>
      <c r="J15" s="161">
        <f t="shared" si="0"/>
        <v>0</v>
      </c>
      <c r="K15" s="161">
        <f t="shared" si="0"/>
        <v>0</v>
      </c>
      <c r="L15" s="161">
        <f t="shared" si="0"/>
        <v>1</v>
      </c>
      <c r="M15" s="161">
        <f t="shared" si="0"/>
        <v>1</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&amp;LE3E5FDF2&amp;CФорма № 2-А, Підрозділ: Галицький районний суд Івано-Франківської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13</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3</v>
      </c>
      <c r="L7" s="33"/>
      <c r="M7" s="23"/>
      <c r="N7" s="20"/>
      <c r="O7" s="20"/>
      <c r="P7" s="20"/>
    </row>
    <row r="8" spans="1:16" s="10" customFormat="1" ht="16.5" customHeight="1">
      <c r="A8" s="2">
        <f>A7+1</f>
        <v>4</v>
      </c>
      <c r="B8" s="266"/>
      <c r="C8" s="297"/>
      <c r="D8" s="298"/>
      <c r="E8" s="292" t="s">
        <v>123</v>
      </c>
      <c r="F8" s="293"/>
      <c r="G8" s="293"/>
      <c r="H8" s="293"/>
      <c r="I8" s="293"/>
      <c r="J8" s="294"/>
      <c r="K8" s="155">
        <v>10</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19</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28</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&amp;LE3E5FDF2&amp;CФорма № 2-А, Підрозділ: Галицький 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&amp;LE3E5FDF2&amp;C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SamLab.ws</cp:lastModifiedBy>
  <cp:lastPrinted>2015-12-10T14:23:53Z</cp:lastPrinted>
  <dcterms:created xsi:type="dcterms:W3CDTF">2015-09-09T11:49:13Z</dcterms:created>
  <dcterms:modified xsi:type="dcterms:W3CDTF">2017-01-24T11:26:08Z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2-А_00341_4.2016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86B1DBF1</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