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<sst xmlns="http://schemas.openxmlformats.org/spreadsheetml/2006/main" count="267" uniqueCount="201">
  <si>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</si>
  <si>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</si>
  <si>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</si>
  <si>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</si>
  <si>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</si>
  <si>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</si>
  <si>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</si>
  <si>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</si>
  <si>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</si>
  <si>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</si>
  <si>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</si>
  <si>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</si>
  <si>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</si>
  <si>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</si>
  <si>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</si>
  <si>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</si>
  <si>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</si>
  <si>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</si>
  <si>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</si>
  <si>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</si>
  <si>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</si>
  <si>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</si>
  <si>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</si>
  <si>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</si>
  <si>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</si>
  <si>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</si>
  <si>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</si>
  <si>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</si>
  <si>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</si>
  <si>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</si>
  <si>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</si>
  <si>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</si>
  <si>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</si>
  <si>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</si>
  <si>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</si>
  <si>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</si>
  <si>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</si>
  <si>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</si>
  <si>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</si>
  <si>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</si>
  <si>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</si>
  <si>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</si>
  <si>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</si>
  <si>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</si>
  <si>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</si>
  <si>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</si>
  <si>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</si>
  <si>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</si>
  <si>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</si>
  <si>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</si>
  <si>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</si>
  <si>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</si>
  <si>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</si>
  <si>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</si>
  <si>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</si>
  <si>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</si>
  <si>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</si>
  <si>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</si>
  <si>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</si>
  <si>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</si>
  <si>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</si>
  <si>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</si>
  <si>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</si>
  <si>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</si>
  <si>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</si>
  <si>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</si>
  <si>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</si>
  <si>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</si>
  <si>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</si>
  <si>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</si>
  <si>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</si>
  <si>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</si>
  <si>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</si>
  <si>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</si>
  <si>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</si>
  <si>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</si>
  <si>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</si>
  <si>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</si>
  <si>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</si>
  <si>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</si>
  <si>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</si>
  <si>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</si>
  <si>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</si>
  <si>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</si>
  <si>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</si>
  <si>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</si>
  <si>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</si>
  <si>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</si>
  <si>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</si>
  <si>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</si>
  <si>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</si>
  <si>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</si>
  <si>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</si>
  <si>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</si>
  <si>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</si>
  <si>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</si>
  <si>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</si>
  <si>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</si>
  <si>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</si>
  <si>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</si>
  <si>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</si>
  <si>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</si>
  <si>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</si>
  <si>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</si>
  <si>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</si>
  <si>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</si>
  <si>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</si>
  <si>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</si>
  <si>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</si>
  <si>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</si>
  <si>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</si>
  <si>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</si>
  <si>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</si>
  <si>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</si>
  <si>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</si>
  <si>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</si>
  <si>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</si>
  <si>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</si>
  <si>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</si>
  <si>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</si>
  <si>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</si>
  <si>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</si>
  <si>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</si>
  <si>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</si>
  <si>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</si>
  <si>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</si>
  <si>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</si>
  <si>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</si>
  <si>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</si>
  <si>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</si>
  <si>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</si>
  <si>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</si>
  <si>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</si>
  <si>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</si>
  <si>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</si>
  <si>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</si>
  <si>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</si>
  <si>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</si>
  <si>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</si>
  <si>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</si>
  <si>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</si>
  <si>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</si>
  <si>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</si>
  <si>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</si>
  <si>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</si>
  <si>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</si>
  <si>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</si>
  <si>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</si>
  <si>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</si>
  <si>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</si>
  <si>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</si>
  <si>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</si>
  <si>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</si>
  <si>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</si>
  <si>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</si>
  <si>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</si>
  <si>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</si>
  <si>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</si>
  <si>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</si>
  <si>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</si>
  <si>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</si>
  <si>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</si>
  <si>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</si>
  <si>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</si>
  <si>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</si>
  <si>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</si>
  <si>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</si>
  <si>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</si>
  <si>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</si>
  <si>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</si>
  <si>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</si>
  <si>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</si>
  <si>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</si>
  <si>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</si>
  <si>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</si>
  <si>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</si>
  <si>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</si>
  <si>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</si>
  <si>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</si>
  <si>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</si>
  <si>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</si>
  <si>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</si>
  <si>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</si>
  <si>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</si>
  <si>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</si>
  <si>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</si>
  <si>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</si>
  <si>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</si>
  <si>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</si>
  <si>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</si>
  <si>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</si>
  <si>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Галицький районний суд Івано-Франківської області</t>
  </si>
  <si>
    <t>77100.м. Галич.вул. Караїмська 10</t>
  </si>
  <si>
    <t>Доручення судів України / іноземних судів</t>
  </si>
  <si>
    <t xml:space="preserve">Розглянуто справ судом присяжних </t>
  </si>
  <si>
    <t>І.М. Юсип</t>
  </si>
  <si>
    <t>І.Б. Яблонь</t>
  </si>
  <si>
    <t>(03431) 2-13-71</t>
  </si>
  <si>
    <t>(03431) 2-21-91</t>
  </si>
  <si>
    <t>inbox@gl.if.court.gov.ua</t>
  </si>
  <si>
    <t>3 січня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</si>
</sst>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Hyperlink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_Шаблон формы 1 (исправления на 2003)" xfId="95"/>
    <cellStyle name="Followed Hyperlink" xfId="96"/>
    <cellStyle name="Підсумок" xfId="97"/>
    <cellStyle name="Поганий" xfId="98"/>
    <cellStyle name="Примітка" xfId="99"/>
    <cellStyle name="Результат" xfId="100"/>
    <cellStyle name="Середній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&amp;L5E0340F0&amp;C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170</v>
      </c>
      <c r="F6" s="90">
        <v>122</v>
      </c>
      <c r="G6" s="90">
        <v>1</v>
      </c>
      <c r="H6" s="90">
        <v>113</v>
      </c>
      <c r="I6" s="90" t="s">
        <v>183</v>
      </c>
      <c r="J6" s="90">
        <v>57</v>
      </c>
      <c r="K6" s="91">
        <v>14</v>
      </c>
      <c r="L6" s="101">
        <f>E6-F6</f>
        <v>48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350</v>
      </c>
      <c r="F7" s="90">
        <v>350</v>
      </c>
      <c r="G7" s="90"/>
      <c r="H7" s="90">
        <v>348</v>
      </c>
      <c r="I7" s="90">
        <v>339</v>
      </c>
      <c r="J7" s="90">
        <v>2</v>
      </c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163</v>
      </c>
      <c r="F9" s="90">
        <v>162</v>
      </c>
      <c r="G9" s="90">
        <v>6</v>
      </c>
      <c r="H9" s="90">
        <v>162</v>
      </c>
      <c r="I9" s="90">
        <v>114</v>
      </c>
      <c r="J9" s="90">
        <v>1</v>
      </c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2</v>
      </c>
      <c r="F10" s="90">
        <v>2</v>
      </c>
      <c r="G10" s="90"/>
      <c r="H10" s="90">
        <v>2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/>
      <c r="G12" s="90"/>
      <c r="H12" s="90">
        <v>1</v>
      </c>
      <c r="I12" s="90"/>
      <c r="J12" s="90">
        <v>1</v>
      </c>
      <c r="K12" s="91">
        <v>1</v>
      </c>
      <c r="L12" s="101">
        <f>E12-F12</f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</v>
      </c>
      <c r="F13" s="90">
        <v>2</v>
      </c>
      <c r="G13" s="90"/>
      <c r="H13" s="90">
        <v>2</v>
      </c>
      <c r="I13" s="90">
        <v>2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689</v>
      </c>
      <c r="F14" s="105">
        <f>SUM(F6:F13)</f>
        <v>638</v>
      </c>
      <c r="G14" s="105">
        <f>SUM(G6:G13)</f>
        <v>7</v>
      </c>
      <c r="H14" s="105">
        <f>SUM(H6:H13)</f>
        <v>628</v>
      </c>
      <c r="I14" s="105">
        <f>SUM(I6:I13)</f>
        <v>455</v>
      </c>
      <c r="J14" s="105">
        <f>SUM(J6:J13)</f>
        <v>61</v>
      </c>
      <c r="K14" s="105">
        <f>SUM(K6:K13)</f>
        <v>15</v>
      </c>
      <c r="L14" s="101">
        <f>E14-F14</f>
        <v>51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62</v>
      </c>
      <c r="F15" s="92">
        <v>61</v>
      </c>
      <c r="G15" s="92"/>
      <c r="H15" s="92">
        <v>61</v>
      </c>
      <c r="I15" s="92">
        <v>57</v>
      </c>
      <c r="J15" s="92">
        <v>1</v>
      </c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87</v>
      </c>
      <c r="F16" s="92">
        <v>58</v>
      </c>
      <c r="G16" s="92">
        <v>1</v>
      </c>
      <c r="H16" s="92">
        <v>80</v>
      </c>
      <c r="I16" s="92">
        <v>36</v>
      </c>
      <c r="J16" s="92">
        <v>7</v>
      </c>
      <c r="K16" s="91"/>
      <c r="L16" s="101">
        <f>E16-F16</f>
        <v>29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8</v>
      </c>
      <c r="F18" s="91">
        <v>7</v>
      </c>
      <c r="G18" s="91"/>
      <c r="H18" s="91">
        <v>8</v>
      </c>
      <c r="I18" s="91">
        <v>4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101</v>
      </c>
      <c r="F22" s="91">
        <v>70</v>
      </c>
      <c r="G22" s="91">
        <v>1</v>
      </c>
      <c r="H22" s="91">
        <v>93</v>
      </c>
      <c r="I22" s="91">
        <v>41</v>
      </c>
      <c r="J22" s="91">
        <v>8</v>
      </c>
      <c r="K22" s="91"/>
      <c r="L22" s="101">
        <f>E22-F22</f>
        <v>31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53</v>
      </c>
      <c r="F23" s="91">
        <v>53</v>
      </c>
      <c r="G23" s="91"/>
      <c r="H23" s="91">
        <v>52</v>
      </c>
      <c r="I23" s="91">
        <v>48</v>
      </c>
      <c r="J23" s="91">
        <v>1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631</v>
      </c>
      <c r="F25" s="91">
        <v>620</v>
      </c>
      <c r="G25" s="91"/>
      <c r="H25" s="91">
        <v>613</v>
      </c>
      <c r="I25" s="91">
        <v>581</v>
      </c>
      <c r="J25" s="91">
        <v>18</v>
      </c>
      <c r="K25" s="91"/>
      <c r="L25" s="101">
        <f>E25-F25</f>
        <v>11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769</v>
      </c>
      <c r="F26" s="91">
        <v>601</v>
      </c>
      <c r="G26" s="91">
        <v>15</v>
      </c>
      <c r="H26" s="91">
        <v>615</v>
      </c>
      <c r="I26" s="91">
        <v>531</v>
      </c>
      <c r="J26" s="91">
        <v>154</v>
      </c>
      <c r="K26" s="91">
        <v>28</v>
      </c>
      <c r="L26" s="101">
        <f>E26-F26</f>
        <v>168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69</v>
      </c>
      <c r="F27" s="91">
        <v>69</v>
      </c>
      <c r="G27" s="91"/>
      <c r="H27" s="91">
        <v>69</v>
      </c>
      <c r="I27" s="91">
        <v>65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70</v>
      </c>
      <c r="F28" s="91">
        <v>65</v>
      </c>
      <c r="G28" s="91"/>
      <c r="H28" s="91">
        <v>58</v>
      </c>
      <c r="I28" s="91">
        <v>58</v>
      </c>
      <c r="J28" s="91">
        <v>12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17</v>
      </c>
      <c r="F29" s="91">
        <v>14</v>
      </c>
      <c r="G29" s="91"/>
      <c r="H29" s="91">
        <v>17</v>
      </c>
      <c r="I29" s="91">
        <v>15</v>
      </c>
      <c r="J29" s="91"/>
      <c r="K29" s="91"/>
      <c r="L29" s="101">
        <f>E29-F29</f>
        <v>3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2</v>
      </c>
      <c r="G30" s="91"/>
      <c r="H30" s="91">
        <v>2</v>
      </c>
      <c r="I30" s="91"/>
      <c r="J30" s="91">
        <v>1</v>
      </c>
      <c r="K30" s="91"/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10</v>
      </c>
      <c r="F32" s="91">
        <v>9</v>
      </c>
      <c r="G32" s="91"/>
      <c r="H32" s="91">
        <v>9</v>
      </c>
      <c r="I32" s="91">
        <v>8</v>
      </c>
      <c r="J32" s="91">
        <v>1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32</v>
      </c>
      <c r="F33" s="91">
        <v>30</v>
      </c>
      <c r="G33" s="91"/>
      <c r="H33" s="91">
        <v>31</v>
      </c>
      <c r="I33" s="91">
        <v>22</v>
      </c>
      <c r="J33" s="91">
        <v>1</v>
      </c>
      <c r="K33" s="91"/>
      <c r="L33" s="101">
        <f>E33-F33</f>
        <v>2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1010</v>
      </c>
      <c r="F37" s="91">
        <v>827</v>
      </c>
      <c r="G37" s="91">
        <v>15</v>
      </c>
      <c r="H37" s="91">
        <v>822</v>
      </c>
      <c r="I37" s="91">
        <v>684</v>
      </c>
      <c r="J37" s="91">
        <v>188</v>
      </c>
      <c r="K37" s="91">
        <v>28</v>
      </c>
      <c r="L37" s="101">
        <f>E37-F37</f>
        <v>183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515</v>
      </c>
      <c r="F38" s="91">
        <v>496</v>
      </c>
      <c r="G38" s="91"/>
      <c r="H38" s="91">
        <v>496</v>
      </c>
      <c r="I38" s="91" t="s">
        <v>183</v>
      </c>
      <c r="J38" s="91">
        <v>19</v>
      </c>
      <c r="K38" s="91"/>
      <c r="L38" s="101">
        <f>E38-F38</f>
        <v>19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3</v>
      </c>
      <c r="G39" s="91"/>
      <c r="H39" s="91">
        <v>3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25</v>
      </c>
      <c r="F40" s="91">
        <v>24</v>
      </c>
      <c r="G40" s="91"/>
      <c r="H40" s="91">
        <v>24</v>
      </c>
      <c r="I40" s="91">
        <v>18</v>
      </c>
      <c r="J40" s="91">
        <v>1</v>
      </c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540</v>
      </c>
      <c r="F41" s="91">
        <f aca="true" t="shared" si="0" ref="F41:K41">F38+F40</f>
        <v>520</v>
      </c>
      <c r="G41" s="91">
        <f t="shared" si="0"/>
        <v>0</v>
      </c>
      <c r="H41" s="91">
        <f t="shared" si="0"/>
        <v>520</v>
      </c>
      <c r="I41" s="91">
        <f>I40</f>
        <v>18</v>
      </c>
      <c r="J41" s="91">
        <f t="shared" si="0"/>
        <v>20</v>
      </c>
      <c r="K41" s="91">
        <f t="shared" si="0"/>
        <v>0</v>
      </c>
      <c r="L41" s="101">
        <f>E41-F41</f>
        <v>20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2340</v>
      </c>
      <c r="F42" s="91">
        <f aca="true" t="shared" si="1" ref="F42:K42">F14+F22+F37+F41</f>
        <v>2055</v>
      </c>
      <c r="G42" s="91">
        <f t="shared" si="1"/>
        <v>23</v>
      </c>
      <c r="H42" s="91">
        <f t="shared" si="1"/>
        <v>2063</v>
      </c>
      <c r="I42" s="91">
        <f t="shared" si="1"/>
        <v>1198</v>
      </c>
      <c r="J42" s="91">
        <f t="shared" si="1"/>
        <v>277</v>
      </c>
      <c r="K42" s="91">
        <f t="shared" si="1"/>
        <v>43</v>
      </c>
      <c r="L42" s="101">
        <f>E42-F42</f>
        <v>285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&amp;L5E0340F0&amp;CФорма № 1-мзс, Підрозділ: Галицький районний суд Івано-Франківської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9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5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49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13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6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7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161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38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100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9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179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16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8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15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6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4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4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4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33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33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6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3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3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&amp;L5E0340F0&amp;CФорма № 1-мзс, Підрозділ: Галицький районний суд Івано-Франківської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114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83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10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22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7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68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155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4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3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1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22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99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56760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61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219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704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306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6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43215453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18712741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7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133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544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1308923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111780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5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588</v>
      </c>
      <c r="F58" s="96">
        <v>24</v>
      </c>
      <c r="G58" s="96">
        <v>13</v>
      </c>
      <c r="H58" s="96">
        <v>1</v>
      </c>
      <c r="I58" s="96">
        <v>2</v>
      </c>
    </row>
    <row r="59" spans="1:9" ht="13.5" customHeight="1">
      <c r="A59" s="265" t="s">
        <v>33</v>
      </c>
      <c r="B59" s="265"/>
      <c r="C59" s="265"/>
      <c r="D59" s="265"/>
      <c r="E59" s="96">
        <v>83</v>
      </c>
      <c r="F59" s="96">
        <v>10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640</v>
      </c>
      <c r="F60" s="96">
        <v>147</v>
      </c>
      <c r="G60" s="96">
        <v>20</v>
      </c>
      <c r="H60" s="96">
        <v>11</v>
      </c>
      <c r="I60" s="96">
        <v>4</v>
      </c>
    </row>
    <row r="61" spans="1:9" ht="13.5" customHeight="1">
      <c r="A61" s="178" t="s">
        <v>118</v>
      </c>
      <c r="B61" s="178"/>
      <c r="C61" s="178"/>
      <c r="D61" s="178"/>
      <c r="E61" s="96">
        <v>518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&amp;L5E0340F0&amp;CФорма № 1-мзс, Підрозділ: Галицький районний суд Івано-Франківської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0.1552346570397112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0.2459016393442623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0.14893617021276595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1.0038929440389295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1031.5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1170</v>
      </c>
    </row>
    <row r="11" spans="1:4" ht="16.5" customHeight="1">
      <c r="A11" s="189" t="s">
        <v>68</v>
      </c>
      <c r="B11" s="191"/>
      <c r="C11" s="14">
        <v>9</v>
      </c>
      <c r="D11" s="94">
        <v>49</v>
      </c>
    </row>
    <row r="12" spans="1:4" ht="16.5" customHeight="1">
      <c r="A12" s="294" t="s">
        <v>113</v>
      </c>
      <c r="B12" s="294"/>
      <c r="C12" s="14">
        <v>10</v>
      </c>
      <c r="D12" s="94">
        <v>30</v>
      </c>
    </row>
    <row r="13" spans="1:4" ht="16.5" customHeight="1">
      <c r="A13" s="294" t="s">
        <v>33</v>
      </c>
      <c r="B13" s="294"/>
      <c r="C13" s="14">
        <v>11</v>
      </c>
      <c r="D13" s="94">
        <v>52</v>
      </c>
    </row>
    <row r="14" spans="1:4" ht="16.5" customHeight="1">
      <c r="A14" s="294" t="s">
        <v>114</v>
      </c>
      <c r="B14" s="294"/>
      <c r="C14" s="14">
        <v>12</v>
      </c>
      <c r="D14" s="94">
        <v>84</v>
      </c>
    </row>
    <row r="15" spans="1:4" ht="16.5" customHeight="1">
      <c r="A15" s="294" t="s">
        <v>118</v>
      </c>
      <c r="B15" s="294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&amp;L5E0340F0&amp;CФорма № 1-мзс, Підрозділ: Галицький районний суд Івано-Франківської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2017-03-20T11:40:40Z</cp:lastPrinted>
  <dcterms:created xsi:type="dcterms:W3CDTF">2004-04-20T14:33:35Z</dcterms:created>
  <dcterms:modified xsi:type="dcterms:W3CDTF">2018-01-17T08:31:42Z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5E0340F0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