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<sst xmlns="http://schemas.openxmlformats.org/spreadsheetml/2006/main" count="267" uniqueCount="201">
  <si>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</si>
  <si>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</si>
  <si>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</si>
  <si>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</si>
  <si>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</si>
  <si>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</si>
  <si>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</si>
  <si>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</si>
  <si>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</si>
  <si>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</si>
  <si>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</si>
  <si>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</si>
  <si>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</si>
  <si>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</si>
  <si>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</si>
  <si>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</si>
  <si>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</si>
  <si>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</si>
  <si>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</si>
  <si>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</si>
  <si>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</si>
  <si>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</si>
  <si>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</si>
  <si>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</si>
  <si>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</si>
  <si>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</si>
  <si>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</si>
  <si>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</si>
  <si>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</si>
  <si>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</si>
  <si>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</si>
  <si>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</si>
  <si>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</si>
  <si>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</si>
  <si>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</si>
  <si>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</si>
  <si>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</si>
  <si>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</si>
  <si>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</si>
  <si>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</si>
  <si>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</si>
  <si>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</si>
  <si>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</si>
  <si>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</si>
  <si>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</si>
  <si>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</si>
  <si>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</si>
  <si>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</si>
  <si>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</si>
  <si>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</si>
  <si>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</si>
  <si>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</si>
  <si>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</si>
  <si>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</si>
  <si>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</si>
  <si>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</si>
  <si>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</si>
  <si>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</si>
  <si>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</si>
  <si>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</si>
  <si>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</si>
  <si>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</si>
  <si>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</si>
  <si>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</si>
  <si>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</si>
  <si>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</si>
  <si>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</si>
  <si>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</si>
  <si>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</si>
  <si>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</si>
  <si>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</si>
  <si>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</si>
  <si>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</si>
  <si>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</si>
  <si>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</si>
  <si>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</si>
  <si>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</si>
  <si>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</si>
  <si>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</si>
  <si>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</si>
  <si>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</si>
  <si>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</si>
  <si>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</si>
  <si>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</si>
  <si>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</si>
  <si>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</si>
  <si>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</si>
  <si>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</si>
  <si>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</si>
  <si>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</si>
  <si>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</si>
  <si>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</si>
  <si>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</si>
  <si>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</si>
  <si>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</si>
  <si>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</si>
  <si>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</si>
  <si>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</si>
  <si>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</si>
  <si>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</si>
  <si>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</si>
  <si>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</si>
  <si>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</si>
  <si>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</si>
  <si>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</si>
  <si>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</si>
  <si>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</si>
  <si>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</si>
  <si>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</si>
  <si>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</si>
  <si>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</si>
  <si>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</si>
  <si>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</si>
  <si>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</si>
  <si>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</si>
  <si>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</si>
  <si>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</si>
  <si>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</si>
  <si>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</si>
  <si>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</si>
  <si>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</si>
  <si>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</si>
  <si>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</si>
  <si>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</si>
  <si>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</si>
  <si>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</si>
  <si>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</si>
  <si>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</si>
  <si>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</si>
  <si>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</si>
  <si>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</si>
  <si>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</si>
  <si>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</si>
  <si>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</si>
  <si>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</si>
  <si>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</si>
  <si>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</si>
  <si>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</si>
  <si>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</si>
  <si>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</si>
  <si>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</si>
  <si>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</si>
  <si>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</si>
  <si>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</si>
  <si>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</si>
  <si>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</si>
  <si>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</si>
  <si>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</si>
  <si>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</si>
  <si>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</si>
  <si>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</si>
  <si>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</si>
  <si>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</si>
  <si>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</si>
  <si>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</si>
  <si>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</si>
  <si>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</si>
  <si>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</si>
  <si>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</si>
  <si>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</si>
  <si>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</si>
  <si>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</si>
  <si>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</si>
  <si>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</si>
  <si>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</si>
  <si>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</si>
  <si>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</si>
  <si>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</si>
  <si>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</si>
  <si>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</si>
  <si>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</si>
  <si>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</si>
  <si>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</si>
  <si>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</si>
  <si>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</si>
  <si>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</si>
  <si>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</si>
  <si>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</si>
  <si>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</si>
  <si>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</si>
  <si>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</si>
  <si>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</si>
  <si>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</si>
  <si>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</si>
  <si>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</si>
  <si>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</si>
  <si>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</si>
  <si>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</si>
  <si>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</si>
  <si>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</si>
  <si>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</si>
  <si>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Галицький районний суд Івано-Франківської області</t>
  </si>
  <si>
    <t>77100,м. Галич,вул. Караїмська 10</t>
  </si>
  <si>
    <t>Доручення судів України / іноземних судів</t>
  </si>
  <si>
    <t xml:space="preserve">Розглянуто справ судом присяжних </t>
  </si>
  <si>
    <t>О.Д. Мула</t>
  </si>
  <si>
    <t>І.Б. Яблонь</t>
  </si>
  <si>
    <t>(03431) 2-13-71</t>
  </si>
  <si>
    <t>(03431) 2-21-91</t>
  </si>
  <si>
    <t>inbox@gl.if.court.gov.ua</t>
  </si>
  <si>
    <t>3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</si>
</sst>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&amp;LEDF75642&amp;C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112</v>
      </c>
      <c r="F6" s="90">
        <v>64</v>
      </c>
      <c r="G6" s="90"/>
      <c r="H6" s="90">
        <v>57</v>
      </c>
      <c r="I6" s="90" t="s">
        <v>183</v>
      </c>
      <c r="J6" s="90">
        <v>55</v>
      </c>
      <c r="K6" s="91">
        <v>15</v>
      </c>
      <c r="L6" s="101">
        <f>E6-F6</f>
        <v>48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145</v>
      </c>
      <c r="F7" s="90">
        <v>145</v>
      </c>
      <c r="G7" s="90"/>
      <c r="H7" s="90">
        <v>144</v>
      </c>
      <c r="I7" s="90">
        <v>139</v>
      </c>
      <c r="J7" s="90">
        <v>1</v>
      </c>
      <c r="K7" s="91"/>
      <c r="L7" s="101">
        <f>E7-F7</f>
        <v>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72</v>
      </c>
      <c r="F9" s="90">
        <v>71</v>
      </c>
      <c r="G9" s="90">
        <v>5</v>
      </c>
      <c r="H9" s="90">
        <v>67</v>
      </c>
      <c r="I9" s="90">
        <v>52</v>
      </c>
      <c r="J9" s="90">
        <v>5</v>
      </c>
      <c r="K9" s="91"/>
      <c r="L9" s="101">
        <f>E9-F9</f>
        <v>1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2</v>
      </c>
      <c r="F12" s="90"/>
      <c r="G12" s="90"/>
      <c r="H12" s="90">
        <v>1</v>
      </c>
      <c r="I12" s="90"/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2</v>
      </c>
      <c r="F13" s="90">
        <v>2</v>
      </c>
      <c r="G13" s="90"/>
      <c r="H13" s="90">
        <v>1</v>
      </c>
      <c r="I13" s="90">
        <v>1</v>
      </c>
      <c r="J13" s="90">
        <v>1</v>
      </c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334</v>
      </c>
      <c r="F14" s="105">
        <f>SUM(F6:F13)</f>
        <v>283</v>
      </c>
      <c r="G14" s="105">
        <f>SUM(G6:G13)</f>
        <v>5</v>
      </c>
      <c r="H14" s="105">
        <f>SUM(H6:H13)</f>
        <v>271</v>
      </c>
      <c r="I14" s="105">
        <f>SUM(I6:I13)</f>
        <v>192</v>
      </c>
      <c r="J14" s="105">
        <f>SUM(J6:J13)</f>
        <v>63</v>
      </c>
      <c r="K14" s="105">
        <f>SUM(K6:K13)</f>
        <v>16</v>
      </c>
      <c r="L14" s="101">
        <f>E14-F14</f>
        <v>51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36</v>
      </c>
      <c r="F15" s="92">
        <v>35</v>
      </c>
      <c r="G15" s="92"/>
      <c r="H15" s="92">
        <v>36</v>
      </c>
      <c r="I15" s="92">
        <v>32</v>
      </c>
      <c r="J15" s="92"/>
      <c r="K15" s="91"/>
      <c r="L15" s="101">
        <f>E15-F15</f>
        <v>1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61</v>
      </c>
      <c r="F16" s="92">
        <v>32</v>
      </c>
      <c r="G16" s="92"/>
      <c r="H16" s="92">
        <v>57</v>
      </c>
      <c r="I16" s="92">
        <v>17</v>
      </c>
      <c r="J16" s="92">
        <v>4</v>
      </c>
      <c r="K16" s="91"/>
      <c r="L16" s="101">
        <f>E16-F16</f>
        <v>29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6</v>
      </c>
      <c r="F18" s="91">
        <v>5</v>
      </c>
      <c r="G18" s="91"/>
      <c r="H18" s="91">
        <v>4</v>
      </c>
      <c r="I18" s="91">
        <v>1</v>
      </c>
      <c r="J18" s="91">
        <v>2</v>
      </c>
      <c r="K18" s="91"/>
      <c r="L18" s="101">
        <f>E18-F18</f>
        <v>1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71</v>
      </c>
      <c r="F22" s="91">
        <v>40</v>
      </c>
      <c r="G22" s="91"/>
      <c r="H22" s="91">
        <v>65</v>
      </c>
      <c r="I22" s="91">
        <v>18</v>
      </c>
      <c r="J22" s="91">
        <v>6</v>
      </c>
      <c r="K22" s="91"/>
      <c r="L22" s="101">
        <f>E22-F22</f>
        <v>31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12</v>
      </c>
      <c r="F23" s="91">
        <v>12</v>
      </c>
      <c r="G23" s="91"/>
      <c r="H23" s="91">
        <v>11</v>
      </c>
      <c r="I23" s="91">
        <v>11</v>
      </c>
      <c r="J23" s="91">
        <v>1</v>
      </c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311</v>
      </c>
      <c r="F25" s="91">
        <v>300</v>
      </c>
      <c r="G25" s="91"/>
      <c r="H25" s="91">
        <v>304</v>
      </c>
      <c r="I25" s="91">
        <v>292</v>
      </c>
      <c r="J25" s="91">
        <v>7</v>
      </c>
      <c r="K25" s="91"/>
      <c r="L25" s="101">
        <f>E25-F25</f>
        <v>11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469</v>
      </c>
      <c r="F26" s="91">
        <v>301</v>
      </c>
      <c r="G26" s="91">
        <v>7</v>
      </c>
      <c r="H26" s="91">
        <v>318</v>
      </c>
      <c r="I26" s="91">
        <v>288</v>
      </c>
      <c r="J26" s="91">
        <v>151</v>
      </c>
      <c r="K26" s="91">
        <v>30</v>
      </c>
      <c r="L26" s="101">
        <f>E26-F26</f>
        <v>168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31</v>
      </c>
      <c r="F27" s="91">
        <v>31</v>
      </c>
      <c r="G27" s="91"/>
      <c r="H27" s="91">
        <v>31</v>
      </c>
      <c r="I27" s="91">
        <v>30</v>
      </c>
      <c r="J27" s="91"/>
      <c r="K27" s="91"/>
      <c r="L27" s="101">
        <f>E27-F27</f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35</v>
      </c>
      <c r="F28" s="91">
        <v>30</v>
      </c>
      <c r="G28" s="91"/>
      <c r="H28" s="91">
        <v>31</v>
      </c>
      <c r="I28" s="91">
        <v>31</v>
      </c>
      <c r="J28" s="91">
        <v>4</v>
      </c>
      <c r="K28" s="91"/>
      <c r="L28" s="101">
        <f>E28-F28</f>
        <v>5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10</v>
      </c>
      <c r="F29" s="91">
        <v>7</v>
      </c>
      <c r="G29" s="91"/>
      <c r="H29" s="91">
        <v>9</v>
      </c>
      <c r="I29" s="91">
        <v>7</v>
      </c>
      <c r="J29" s="91">
        <v>1</v>
      </c>
      <c r="K29" s="91"/>
      <c r="L29" s="101">
        <f>E29-F29</f>
        <v>3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2</v>
      </c>
      <c r="F30" s="91">
        <v>1</v>
      </c>
      <c r="G30" s="91"/>
      <c r="H30" s="91">
        <v>2</v>
      </c>
      <c r="I30" s="91"/>
      <c r="J30" s="91"/>
      <c r="K30" s="91"/>
      <c r="L30" s="101">
        <f>E30-F30</f>
        <v>1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3</v>
      </c>
      <c r="F32" s="91">
        <v>2</v>
      </c>
      <c r="G32" s="91"/>
      <c r="H32" s="91">
        <v>3</v>
      </c>
      <c r="I32" s="91">
        <v>2</v>
      </c>
      <c r="J32" s="91"/>
      <c r="K32" s="91"/>
      <c r="L32" s="101">
        <f>E32-F32</f>
        <v>1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12</v>
      </c>
      <c r="F33" s="91">
        <v>10</v>
      </c>
      <c r="G33" s="91"/>
      <c r="H33" s="91">
        <v>9</v>
      </c>
      <c r="I33" s="91">
        <v>5</v>
      </c>
      <c r="J33" s="91">
        <v>3</v>
      </c>
      <c r="K33" s="91"/>
      <c r="L33" s="101">
        <f>E33-F33</f>
        <v>2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564</v>
      </c>
      <c r="F37" s="91">
        <v>381</v>
      </c>
      <c r="G37" s="91">
        <v>7</v>
      </c>
      <c r="H37" s="91">
        <v>397</v>
      </c>
      <c r="I37" s="91">
        <v>345</v>
      </c>
      <c r="J37" s="91">
        <v>167</v>
      </c>
      <c r="K37" s="91">
        <v>30</v>
      </c>
      <c r="L37" s="101">
        <f>E37-F37</f>
        <v>183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268</v>
      </c>
      <c r="F38" s="91">
        <v>249</v>
      </c>
      <c r="G38" s="91"/>
      <c r="H38" s="91">
        <v>254</v>
      </c>
      <c r="I38" s="91" t="s">
        <v>183</v>
      </c>
      <c r="J38" s="91">
        <v>14</v>
      </c>
      <c r="K38" s="91"/>
      <c r="L38" s="101">
        <f>E38-F38</f>
        <v>19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2</v>
      </c>
      <c r="F39" s="91">
        <v>2</v>
      </c>
      <c r="G39" s="91"/>
      <c r="H39" s="91"/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20</v>
      </c>
      <c r="F40" s="91">
        <v>19</v>
      </c>
      <c r="G40" s="91"/>
      <c r="H40" s="91">
        <v>20</v>
      </c>
      <c r="I40" s="91">
        <v>14</v>
      </c>
      <c r="J40" s="91"/>
      <c r="K40" s="91"/>
      <c r="L40" s="101">
        <f>E40-F40</f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288</v>
      </c>
      <c r="F41" s="91">
        <f aca="true" t="shared" si="0" ref="F41:K41">F38+F40</f>
        <v>268</v>
      </c>
      <c r="G41" s="91">
        <f t="shared" si="0"/>
        <v>0</v>
      </c>
      <c r="H41" s="91">
        <f t="shared" si="0"/>
        <v>274</v>
      </c>
      <c r="I41" s="91">
        <f>I40</f>
        <v>14</v>
      </c>
      <c r="J41" s="91">
        <f t="shared" si="0"/>
        <v>14</v>
      </c>
      <c r="K41" s="91">
        <f t="shared" si="0"/>
        <v>0</v>
      </c>
      <c r="L41" s="101">
        <f>E41-F41</f>
        <v>20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1257</v>
      </c>
      <c r="F42" s="91">
        <f aca="true" t="shared" si="1" ref="F42:K42">F14+F22+F37+F41</f>
        <v>972</v>
      </c>
      <c r="G42" s="91">
        <f t="shared" si="1"/>
        <v>12</v>
      </c>
      <c r="H42" s="91">
        <f t="shared" si="1"/>
        <v>1007</v>
      </c>
      <c r="I42" s="91">
        <f t="shared" si="1"/>
        <v>569</v>
      </c>
      <c r="J42" s="91">
        <f t="shared" si="1"/>
        <v>250</v>
      </c>
      <c r="K42" s="91">
        <f t="shared" si="1"/>
        <v>46</v>
      </c>
      <c r="L42" s="101">
        <f>E42-F42</f>
        <v>285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&amp;LEDF75642&amp;CФорма № 1-мзс, Підрозділ: Галицький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7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4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49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3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8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8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3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3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6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80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31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66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4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119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11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68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68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5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63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2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3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3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&amp;LEDF75642&amp;CФорма № 1-мзс, Підрозділ: Галицький районний суд Івано-Франківської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58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45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5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9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31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83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3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2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13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70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56760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44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107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384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180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6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33825451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13633110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69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13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287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337736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60976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249</v>
      </c>
      <c r="F58" s="96">
        <v>14</v>
      </c>
      <c r="G58" s="96">
        <v>6</v>
      </c>
      <c r="H58" s="96"/>
      <c r="I58" s="96">
        <v>2</v>
      </c>
    </row>
    <row r="59" spans="1:9" ht="13.5" customHeight="1">
      <c r="A59" s="254" t="s">
        <v>33</v>
      </c>
      <c r="B59" s="254"/>
      <c r="C59" s="254"/>
      <c r="D59" s="254"/>
      <c r="E59" s="96">
        <v>59</v>
      </c>
      <c r="F59" s="96">
        <v>6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307</v>
      </c>
      <c r="F60" s="96">
        <v>65</v>
      </c>
      <c r="G60" s="96">
        <v>16</v>
      </c>
      <c r="H60" s="96">
        <v>6</v>
      </c>
      <c r="I60" s="96">
        <v>3</v>
      </c>
    </row>
    <row r="61" spans="1:9" ht="13.5" customHeight="1">
      <c r="A61" s="181" t="s">
        <v>118</v>
      </c>
      <c r="B61" s="181"/>
      <c r="C61" s="181"/>
      <c r="D61" s="181"/>
      <c r="E61" s="96">
        <v>274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&amp;LEDF75642&amp;CФорма № 1-мзс, Підрозділ: Галицький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0.184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0.25396825396825395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0.17964071856287425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1.036008230452675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335.6666666666667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419</v>
      </c>
    </row>
    <row r="11" spans="1:4" ht="16.5" customHeight="1">
      <c r="A11" s="206" t="s">
        <v>68</v>
      </c>
      <c r="B11" s="208"/>
      <c r="C11" s="14">
        <v>9</v>
      </c>
      <c r="D11" s="94">
        <v>56</v>
      </c>
    </row>
    <row r="12" spans="1:4" ht="16.5" customHeight="1">
      <c r="A12" s="299" t="s">
        <v>113</v>
      </c>
      <c r="B12" s="299"/>
      <c r="C12" s="14">
        <v>10</v>
      </c>
      <c r="D12" s="94">
        <v>38</v>
      </c>
    </row>
    <row r="13" spans="1:4" ht="16.5" customHeight="1">
      <c r="A13" s="299" t="s">
        <v>33</v>
      </c>
      <c r="B13" s="299"/>
      <c r="C13" s="14">
        <v>11</v>
      </c>
      <c r="D13" s="94">
        <v>53</v>
      </c>
    </row>
    <row r="14" spans="1:4" ht="16.5" customHeight="1">
      <c r="A14" s="299" t="s">
        <v>114</v>
      </c>
      <c r="B14" s="299"/>
      <c r="C14" s="14">
        <v>12</v>
      </c>
      <c r="D14" s="94">
        <v>98</v>
      </c>
    </row>
    <row r="15" spans="1:4" ht="16.5" customHeight="1">
      <c r="A15" s="299" t="s">
        <v>118</v>
      </c>
      <c r="B15" s="299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&amp;LEDF75642&amp;CФорма № 1-мзс, Підрозділ: Галицький районний суд Івано-Франківської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2017-03-20T11:40:40Z</cp:lastPrinted>
  <dcterms:created xsi:type="dcterms:W3CDTF">2004-04-20T14:33:35Z</dcterms:created>
  <dcterms:modified xsi:type="dcterms:W3CDTF">2017-07-20T10:51:28Z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EDF75642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